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6" windowHeight="5676" activeTab="0"/>
  </bookViews>
  <sheets>
    <sheet name="TRANS9" sheetId="1" r:id="rId1"/>
  </sheets>
  <definedNames>
    <definedName name="_Regression_Int" localSheetId="0" hidden="1">1</definedName>
    <definedName name="_xlnm.Print_Area" localSheetId="0">'TRANS9'!$A$1:$J$58</definedName>
    <definedName name="Print_Area_MI">'TRANS9'!$A$1:$I$58</definedName>
  </definedNames>
  <calcPr fullCalcOnLoad="1"/>
</workbook>
</file>

<file path=xl/sharedStrings.xml><?xml version="1.0" encoding="utf-8"?>
<sst xmlns="http://schemas.openxmlformats.org/spreadsheetml/2006/main" count="34" uniqueCount="34">
  <si>
    <t>Fatalities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</si>
  <si>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</si>
  <si>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</si>
  <si>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</si>
  <si>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</si>
  <si>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</si>
  <si>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</si>
  <si>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</si>
  <si>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</si>
  <si>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</si>
  <si>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</si>
  <si>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</si>
  <si>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</si>
  <si>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</si>
  <si>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</si>
  <si>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</si>
  <si>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</si>
  <si>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</si>
  <si>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</si>
  <si>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</si>
  <si>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</si>
  <si>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</si>
  <si>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</si>
  <si>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</si>
  <si>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</si>
  <si>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</si>
  <si>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Total
Accidents</t>
  </si>
  <si>
    <t>Fatal
Accidents</t>
  </si>
  <si>
    <t xml:space="preserve">
Year</t>
  </si>
  <si>
    <t>Fatal Accidents
per 100 Million
Vehicle Miles</t>
  </si>
  <si>
    <t>Accidents
per Million
Vehicle Miles</t>
  </si>
  <si>
    <t>Fatalities
per 100 Million
Vehicle Miles</t>
  </si>
  <si>
    <t>Source: Kansas Department of Transportation, Bureau of Transportation Planning.</t>
  </si>
  <si>
    <t>Motor Vehicle Accidents and Fatalities in Kansas, 1970-2021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</si>
</sst>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#,##0\ \ \ \ "/>
    <numFmt numFmtId="167" formatCode="0.00\ \ \ \ \ \ \ \ \ "/>
    <numFmt numFmtId="168" formatCode="#,##0\ \ \ \ \ \ \ "/>
    <numFmt numFmtId="169" formatCode="0\ \ \ \ \ \ \ \ \ \ \ \ \ \ \ "/>
    <numFmt numFmtId="170" formatCode="0\ \ \ \ \ \ \ \ \ \ \ \ \ \ \ \ \ \ \ \ "/>
    <numFmt numFmtId="171" formatCode="0\ \ \ \ \ \ \ \ \ \ \ \ "/>
    <numFmt numFmtId="172" formatCode="0.0\ \ \ \ \ \ \ \ \ "/>
    <numFmt numFmtId="173" formatCode="0\ \ \ \ \ \ \ \ \ "/>
    <numFmt numFmtId="174" formatCode="#,##0.0\ \ \ \ 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Gill Sans MT"/>
      <family val="2"/>
    </font>
    <font>
      <sz val="10"/>
      <color indexed="9"/>
      <name val="Gill Sans MT"/>
      <family val="2"/>
    </font>
    <font>
      <sz val="10"/>
      <color indexed="20"/>
      <name val="Gill Sans MT"/>
      <family val="2"/>
    </font>
    <font>
      <b/>
      <sz val="10"/>
      <color indexed="10"/>
      <name val="Gill Sans MT"/>
      <family val="2"/>
    </font>
    <font>
      <b/>
      <sz val="10"/>
      <color indexed="9"/>
      <name val="Gill Sans MT"/>
      <family val="2"/>
    </font>
    <font>
      <i/>
      <sz val="10"/>
      <color indexed="23"/>
      <name val="Gill Sans MT"/>
      <family val="2"/>
    </font>
    <font>
      <sz val="10"/>
      <color indexed="17"/>
      <name val="Gill Sans MT"/>
      <family val="2"/>
    </font>
    <font>
      <b/>
      <sz val="15"/>
      <color indexed="62"/>
      <name val="Gill Sans MT"/>
      <family val="2"/>
    </font>
    <font>
      <b/>
      <sz val="13"/>
      <color indexed="62"/>
      <name val="Gill Sans MT"/>
      <family val="2"/>
    </font>
    <font>
      <b/>
      <sz val="11"/>
      <color indexed="62"/>
      <name val="Gill Sans MT"/>
      <family val="2"/>
    </font>
    <font>
      <sz val="10"/>
      <color indexed="62"/>
      <name val="Gill Sans MT"/>
      <family val="2"/>
    </font>
    <font>
      <sz val="10"/>
      <color indexed="10"/>
      <name val="Gill Sans MT"/>
      <family val="2"/>
    </font>
    <font>
      <sz val="10"/>
      <color indexed="19"/>
      <name val="Gill Sans MT"/>
      <family val="2"/>
    </font>
    <font>
      <b/>
      <sz val="10"/>
      <color indexed="63"/>
      <name val="Gill Sans MT"/>
      <family val="2"/>
    </font>
    <font>
      <b/>
      <sz val="18"/>
      <color indexed="62"/>
      <name val="Cambria"/>
      <family val="2"/>
    </font>
    <font>
      <b/>
      <sz val="10"/>
      <color indexed="8"/>
      <name val="Gill Sans MT"/>
      <family val="2"/>
    </font>
    <font>
      <sz val="10"/>
      <color theme="1"/>
      <name val="Gill Sans MT"/>
      <family val="2"/>
    </font>
    <font>
      <sz val="10"/>
      <color theme="0"/>
      <name val="Gill Sans MT"/>
      <family val="2"/>
    </font>
    <font>
      <sz val="10"/>
      <color rgb="FF9C0006"/>
      <name val="Gill Sans MT"/>
      <family val="2"/>
    </font>
    <font>
      <b/>
      <sz val="10"/>
      <color rgb="FFFA7D00"/>
      <name val="Gill Sans MT"/>
      <family val="2"/>
    </font>
    <font>
      <b/>
      <sz val="10"/>
      <color theme="0"/>
      <name val="Gill Sans MT"/>
      <family val="2"/>
    </font>
    <font>
      <i/>
      <sz val="10"/>
      <color rgb="FF7F7F7F"/>
      <name val="Gill Sans MT"/>
      <family val="2"/>
    </font>
    <font>
      <sz val="10"/>
      <color rgb="FF0061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10"/>
      <color rgb="FF3F3F76"/>
      <name val="Gill Sans MT"/>
      <family val="2"/>
    </font>
    <font>
      <sz val="10"/>
      <color rgb="FFFA7D00"/>
      <name val="Gill Sans MT"/>
      <family val="2"/>
    </font>
    <font>
      <sz val="10"/>
      <color rgb="FF9C6500"/>
      <name val="Gill Sans MT"/>
      <family val="2"/>
    </font>
    <font>
      <b/>
      <sz val="10"/>
      <color rgb="FF3F3F3F"/>
      <name val="Gill Sans MT"/>
      <family val="2"/>
    </font>
    <font>
      <b/>
      <sz val="18"/>
      <color theme="3"/>
      <name val="Cambria"/>
      <family val="2"/>
    </font>
    <font>
      <b/>
      <sz val="10"/>
      <color theme="1"/>
      <name val="Gill Sans MT"/>
      <family val="2"/>
    </font>
    <font>
      <sz val="10"/>
      <color rgb="FFFF0000"/>
      <name val="Gill Sans M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Border="1" applyAlignment="1" applyProtection="1">
      <alignment horizontal="center" vertical="center"/>
      <protection/>
    </xf>
    <xf numFmtId="164" fontId="6" fillId="0" borderId="0" xfId="0" applyFont="1" applyBorder="1" applyAlignment="1">
      <alignment/>
    </xf>
    <xf numFmtId="164" fontId="6" fillId="0" borderId="0" xfId="0" applyFont="1" applyAlignment="1">
      <alignment horizontal="center" vertical="center"/>
    </xf>
    <xf numFmtId="164" fontId="6" fillId="0" borderId="0" xfId="0" applyFont="1" applyBorder="1" applyAlignment="1">
      <alignment vertical="center"/>
    </xf>
    <xf numFmtId="164" fontId="5" fillId="0" borderId="0" xfId="0" applyFont="1" applyAlignment="1">
      <alignment horizontal="center"/>
    </xf>
    <xf numFmtId="164" fontId="7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8" fillId="0" borderId="0" xfId="0" applyFont="1" applyAlignment="1" applyProtection="1">
      <alignment horizontal="left" vertical="center"/>
      <protection/>
    </xf>
    <xf numFmtId="164" fontId="8" fillId="0" borderId="0" xfId="0" applyFont="1" applyBorder="1" applyAlignment="1" applyProtection="1">
      <alignment horizontal="left" vertical="center"/>
      <protection/>
    </xf>
    <xf numFmtId="164" fontId="12" fillId="0" borderId="0" xfId="0" applyFont="1" applyBorder="1" applyAlignment="1" applyProtection="1">
      <alignment horizontal="center"/>
      <protection/>
    </xf>
    <xf numFmtId="164" fontId="12" fillId="0" borderId="0" xfId="0" applyFont="1" applyBorder="1" applyAlignment="1" applyProtection="1">
      <alignment horizontal="left" wrapText="1"/>
      <protection/>
    </xf>
    <xf numFmtId="164" fontId="12" fillId="0" borderId="0" xfId="0" applyFont="1" applyBorder="1" applyAlignment="1" applyProtection="1">
      <alignment horizontal="center" wrapText="1"/>
      <protection/>
    </xf>
    <xf numFmtId="166" fontId="8" fillId="0" borderId="0" xfId="0" applyNumberFormat="1" applyFont="1" applyAlignment="1" applyProtection="1">
      <alignment vertical="center"/>
      <protection/>
    </xf>
    <xf numFmtId="167" fontId="8" fillId="0" borderId="0" xfId="0" applyNumberFormat="1" applyFont="1" applyAlignment="1" applyProtection="1">
      <alignment vertical="center"/>
      <protection/>
    </xf>
    <xf numFmtId="168" fontId="8" fillId="0" borderId="0" xfId="0" applyNumberFormat="1" applyFont="1" applyAlignment="1" applyProtection="1">
      <alignment vertical="center"/>
      <protection/>
    </xf>
    <xf numFmtId="166" fontId="8" fillId="0" borderId="0" xfId="0" applyNumberFormat="1" applyFont="1" applyBorder="1" applyAlignment="1" applyProtection="1">
      <alignment vertical="center"/>
      <protection/>
    </xf>
    <xf numFmtId="167" fontId="8" fillId="0" borderId="0" xfId="0" applyNumberFormat="1" applyFont="1" applyBorder="1" applyAlignment="1" applyProtection="1">
      <alignment vertical="center"/>
      <protection/>
    </xf>
    <xf numFmtId="168" fontId="8" fillId="0" borderId="0" xfId="0" applyNumberFormat="1" applyFont="1" applyBorder="1" applyAlignment="1" applyProtection="1">
      <alignment vertical="center"/>
      <protection/>
    </xf>
    <xf numFmtId="164" fontId="0" fillId="0" borderId="0" xfId="0" applyAlignment="1">
      <alignment/>
    </xf>
    <xf numFmtId="164" fontId="0" fillId="0" borderId="0" xfId="0" applyAlignment="1">
      <alignment horizontal="left" vertical="center"/>
    </xf>
    <xf numFmtId="164" fontId="8" fillId="0" borderId="0" xfId="0" applyFont="1" applyFill="1" applyBorder="1" applyAlignment="1" applyProtection="1">
      <alignment horizontal="left" vertical="center"/>
      <protection/>
    </xf>
    <xf numFmtId="166" fontId="8" fillId="0" borderId="0" xfId="0" applyNumberFormat="1" applyFont="1" applyFill="1" applyBorder="1" applyAlignment="1" applyProtection="1">
      <alignment vertical="center"/>
      <protection/>
    </xf>
    <xf numFmtId="168" fontId="8" fillId="0" borderId="0" xfId="0" applyNumberFormat="1" applyFont="1" applyFill="1" applyBorder="1" applyAlignment="1" applyProtection="1">
      <alignment vertical="center"/>
      <protection/>
    </xf>
    <xf numFmtId="164" fontId="8" fillId="0" borderId="0" xfId="0" applyFont="1" applyAlignment="1">
      <alignment horizontal="left"/>
    </xf>
    <xf numFmtId="164" fontId="9" fillId="0" borderId="0" xfId="0" applyFont="1" applyAlignment="1">
      <alignment horizontal="left"/>
    </xf>
    <xf numFmtId="164" fontId="7" fillId="0" borderId="0" xfId="0" applyFont="1" applyAlignment="1" applyProtection="1">
      <alignment horizontal="center"/>
      <protection/>
    </xf>
    <xf numFmtId="164" fontId="7" fillId="0" borderId="0" xfId="0" applyFont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164" fontId="13" fillId="0" borderId="0" xfId="0" applyFont="1" applyAlignment="1">
      <alignment horizontal="left" vertical="center" wrapText="1"/>
    </xf>
    <xf numFmtId="164" fontId="12" fillId="0" borderId="0" xfId="0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9</xdr:col>
      <xdr:colOff>28575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71450"/>
          <a:ext cx="4972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66750"/>
          <a:ext cx="4972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19050</xdr:rowOff>
    </xdr:from>
    <xdr:to>
      <xdr:col>10</xdr:col>
      <xdr:colOff>19050</xdr:colOff>
      <xdr:row>56</xdr:row>
      <xdr:rowOff>19050</xdr:rowOff>
    </xdr:to>
    <xdr:sp>
      <xdr:nvSpPr>
        <xdr:cNvPr id="3" name="Line 10"/>
        <xdr:cNvSpPr>
          <a:spLocks/>
        </xdr:cNvSpPr>
      </xdr:nvSpPr>
      <xdr:spPr>
        <a:xfrm>
          <a:off x="19050" y="8115300"/>
          <a:ext cx="4972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06"/>
  <sheetViews>
    <sheetView showGridLines="0" tabSelected="1" zoomScalePageLayoutView="0" workbookViewId="0" topLeftCell="A1">
      <selection activeCell="A3" sqref="A3"/>
    </sheetView>
  </sheetViews>
  <sheetFormatPr defaultColWidth="9.77734375" defaultRowHeight="15.75"/>
  <cols>
    <col min="1" max="1" width="6.3359375" style="0" customWidth="1"/>
    <col min="2" max="2" width="7.21484375" style="0" customWidth="1"/>
    <col min="3" max="3" width="9.77734375" style="0" customWidth="1"/>
    <col min="4" max="4" width="0.3359375" style="0" customWidth="1"/>
    <col min="5" max="5" width="7.3359375" style="0" customWidth="1"/>
    <col min="6" max="6" width="9.3359375" style="0" customWidth="1"/>
    <col min="7" max="7" width="0.78125" style="0" customWidth="1"/>
    <col min="8" max="8" width="7.21484375" style="0" customWidth="1"/>
    <col min="9" max="9" width="9.3359375" style="0" customWidth="1"/>
    <col min="10" max="10" width="0.3359375" style="0" customWidth="1"/>
  </cols>
  <sheetData>
    <row r="1" spans="1:9" s="22" customFormat="1" ht="12" customHeight="1">
      <c r="A1" s="29" t="s">
        <v>33</v>
      </c>
      <c r="B1" s="30"/>
      <c r="C1" s="30"/>
      <c r="D1" s="30"/>
      <c r="E1" s="30"/>
      <c r="F1" s="30"/>
      <c r="G1" s="30"/>
      <c r="H1" s="30"/>
      <c r="I1" s="30"/>
    </row>
    <row r="2" spans="1:9" ht="3" customHeight="1">
      <c r="A2" s="6"/>
      <c r="B2" s="6"/>
      <c r="C2" s="6"/>
      <c r="D2" s="6"/>
      <c r="E2" s="6"/>
      <c r="F2" s="6"/>
      <c r="G2" s="6"/>
      <c r="H2" s="6"/>
      <c r="I2" s="6"/>
    </row>
    <row r="3" spans="1:10" ht="34.5" customHeight="1">
      <c r="A3" s="14" t="s">
        <v>28</v>
      </c>
      <c r="B3" s="15" t="s">
        <v>26</v>
      </c>
      <c r="C3" s="33" t="s">
        <v>30</v>
      </c>
      <c r="D3" s="33"/>
      <c r="E3" s="15" t="s">
        <v>27</v>
      </c>
      <c r="F3" s="33" t="s">
        <v>29</v>
      </c>
      <c r="G3" s="33"/>
      <c r="H3" s="13" t="s">
        <v>0</v>
      </c>
      <c r="I3" s="33" t="s">
        <v>31</v>
      </c>
      <c r="J3" s="33"/>
    </row>
    <row r="4" spans="1:9" ht="3" customHeight="1">
      <c r="A4" s="3"/>
      <c r="B4" s="3"/>
      <c r="C4" s="3"/>
      <c r="D4" s="3"/>
      <c r="E4" s="3"/>
      <c r="F4" s="3"/>
      <c r="G4" s="3"/>
      <c r="H4" s="3"/>
      <c r="I4" s="3"/>
    </row>
    <row r="5" spans="1:9" ht="11.25" customHeight="1">
      <c r="A5" s="11" t="s">
        <v>1</v>
      </c>
      <c r="B5" s="16">
        <v>55100</v>
      </c>
      <c r="C5" s="17">
        <v>4.12</v>
      </c>
      <c r="D5" s="17"/>
      <c r="E5" s="18">
        <v>547</v>
      </c>
      <c r="F5" s="17">
        <v>4.09</v>
      </c>
      <c r="G5" s="17"/>
      <c r="H5" s="18">
        <v>657</v>
      </c>
      <c r="I5" s="17">
        <v>4.91</v>
      </c>
    </row>
    <row r="6" spans="1:9" ht="11.25" customHeight="1">
      <c r="A6" s="11" t="s">
        <v>2</v>
      </c>
      <c r="B6" s="16">
        <v>54114</v>
      </c>
      <c r="C6" s="17">
        <v>3.9</v>
      </c>
      <c r="D6" s="17"/>
      <c r="E6" s="18">
        <v>549</v>
      </c>
      <c r="F6" s="17">
        <v>3.96</v>
      </c>
      <c r="G6" s="17"/>
      <c r="H6" s="18">
        <v>678</v>
      </c>
      <c r="I6" s="17">
        <v>4.89</v>
      </c>
    </row>
    <row r="7" spans="1:9" ht="11.25" customHeight="1">
      <c r="A7" s="11" t="s">
        <v>3</v>
      </c>
      <c r="B7" s="16">
        <v>61830</v>
      </c>
      <c r="C7" s="17">
        <v>4.21</v>
      </c>
      <c r="D7" s="17"/>
      <c r="E7" s="18">
        <v>552</v>
      </c>
      <c r="F7" s="17">
        <v>3.76</v>
      </c>
      <c r="G7" s="17"/>
      <c r="H7" s="18">
        <v>666</v>
      </c>
      <c r="I7" s="17">
        <v>4.53</v>
      </c>
    </row>
    <row r="8" spans="1:9" ht="11.25" customHeight="1">
      <c r="A8" s="11" t="s">
        <v>4</v>
      </c>
      <c r="B8" s="16">
        <v>59644</v>
      </c>
      <c r="C8" s="17">
        <v>3.87</v>
      </c>
      <c r="D8" s="17"/>
      <c r="E8" s="18">
        <v>518</v>
      </c>
      <c r="F8" s="17">
        <v>3.36</v>
      </c>
      <c r="G8" s="17"/>
      <c r="H8" s="18">
        <v>623</v>
      </c>
      <c r="I8" s="17">
        <v>4.04</v>
      </c>
    </row>
    <row r="9" spans="1:9" ht="11.25" customHeight="1">
      <c r="A9" s="11" t="s">
        <v>5</v>
      </c>
      <c r="B9" s="16">
        <v>54861</v>
      </c>
      <c r="C9" s="17">
        <v>3.61</v>
      </c>
      <c r="D9" s="17"/>
      <c r="E9" s="18">
        <v>442</v>
      </c>
      <c r="F9" s="17">
        <v>2.91</v>
      </c>
      <c r="G9" s="17"/>
      <c r="H9" s="18">
        <v>519</v>
      </c>
      <c r="I9" s="17">
        <v>3.41</v>
      </c>
    </row>
    <row r="10" spans="1:9" ht="11.25" customHeight="1">
      <c r="A10" s="11" t="s">
        <v>6</v>
      </c>
      <c r="B10" s="16">
        <v>62102</v>
      </c>
      <c r="C10" s="17">
        <v>4.01</v>
      </c>
      <c r="D10" s="17"/>
      <c r="E10" s="18">
        <v>440</v>
      </c>
      <c r="F10" s="17">
        <v>2.84</v>
      </c>
      <c r="G10" s="17"/>
      <c r="H10" s="18">
        <v>517</v>
      </c>
      <c r="I10" s="17">
        <v>3.34</v>
      </c>
    </row>
    <row r="11" spans="1:9" ht="11.25" customHeight="1">
      <c r="A11" s="11" t="s">
        <v>7</v>
      </c>
      <c r="B11" s="16">
        <v>65385</v>
      </c>
      <c r="C11" s="17">
        <v>3.96</v>
      </c>
      <c r="D11" s="17"/>
      <c r="E11" s="18">
        <v>473</v>
      </c>
      <c r="F11" s="17">
        <v>2.87</v>
      </c>
      <c r="G11" s="17"/>
      <c r="H11" s="18">
        <v>563</v>
      </c>
      <c r="I11" s="17">
        <v>3.41</v>
      </c>
    </row>
    <row r="12" spans="1:9" ht="11.25" customHeight="1">
      <c r="A12" s="11" t="s">
        <v>8</v>
      </c>
      <c r="B12" s="16">
        <v>72127</v>
      </c>
      <c r="C12" s="17">
        <v>4.27</v>
      </c>
      <c r="D12" s="17"/>
      <c r="E12" s="18">
        <v>493</v>
      </c>
      <c r="F12" s="17">
        <v>2.92</v>
      </c>
      <c r="G12" s="17"/>
      <c r="H12" s="18">
        <v>562</v>
      </c>
      <c r="I12" s="17">
        <v>3.32</v>
      </c>
    </row>
    <row r="13" spans="1:9" ht="11.25" customHeight="1">
      <c r="A13" s="11" t="s">
        <v>9</v>
      </c>
      <c r="B13" s="16">
        <v>74923</v>
      </c>
      <c r="C13" s="17">
        <v>4.39</v>
      </c>
      <c r="D13" s="17"/>
      <c r="E13" s="18">
        <v>498</v>
      </c>
      <c r="F13" s="17">
        <v>2.92</v>
      </c>
      <c r="G13" s="17"/>
      <c r="H13" s="18">
        <v>572</v>
      </c>
      <c r="I13" s="17">
        <v>3.35</v>
      </c>
    </row>
    <row r="14" spans="1:9" ht="11.25" customHeight="1">
      <c r="A14" s="11" t="s">
        <v>10</v>
      </c>
      <c r="B14" s="16">
        <v>73630</v>
      </c>
      <c r="C14" s="17">
        <v>4.22</v>
      </c>
      <c r="D14" s="17"/>
      <c r="E14" s="18">
        <v>451</v>
      </c>
      <c r="F14" s="17">
        <v>2.58</v>
      </c>
      <c r="G14" s="17"/>
      <c r="H14" s="18">
        <v>520</v>
      </c>
      <c r="I14" s="17">
        <v>2.98</v>
      </c>
    </row>
    <row r="15" spans="1:9" ht="11.25" customHeight="1">
      <c r="A15" s="11" t="s">
        <v>11</v>
      </c>
      <c r="B15" s="16">
        <v>67051</v>
      </c>
      <c r="C15" s="17">
        <v>3.88</v>
      </c>
      <c r="D15" s="17"/>
      <c r="E15" s="18">
        <v>506</v>
      </c>
      <c r="F15" s="17">
        <v>2.93</v>
      </c>
      <c r="G15" s="17"/>
      <c r="H15" s="18">
        <v>595</v>
      </c>
      <c r="I15" s="17">
        <v>3.44</v>
      </c>
    </row>
    <row r="16" spans="1:9" ht="11.25" customHeight="1">
      <c r="A16" s="11" t="s">
        <v>12</v>
      </c>
      <c r="B16" s="16">
        <v>66534</v>
      </c>
      <c r="C16" s="17">
        <v>3.82</v>
      </c>
      <c r="D16" s="17"/>
      <c r="E16" s="18">
        <v>510</v>
      </c>
      <c r="F16" s="17">
        <v>2.93</v>
      </c>
      <c r="G16" s="17"/>
      <c r="H16" s="18">
        <v>578</v>
      </c>
      <c r="I16" s="17">
        <v>3.32</v>
      </c>
    </row>
    <row r="17" spans="1:9" ht="11.25" customHeight="1">
      <c r="A17" s="11" t="s">
        <v>13</v>
      </c>
      <c r="B17" s="16">
        <v>62263</v>
      </c>
      <c r="C17" s="17">
        <v>3.52</v>
      </c>
      <c r="D17" s="17"/>
      <c r="E17" s="18">
        <v>436</v>
      </c>
      <c r="F17" s="17">
        <v>2.47</v>
      </c>
      <c r="G17" s="17"/>
      <c r="H17" s="18">
        <v>498</v>
      </c>
      <c r="I17" s="17">
        <v>2.82</v>
      </c>
    </row>
    <row r="18" spans="1:9" ht="11.25" customHeight="1">
      <c r="A18" s="11" t="s">
        <v>14</v>
      </c>
      <c r="B18" s="16">
        <v>66173</v>
      </c>
      <c r="C18" s="17">
        <v>3.64</v>
      </c>
      <c r="D18" s="17"/>
      <c r="E18" s="18">
        <v>361</v>
      </c>
      <c r="F18" s="17">
        <v>1.99</v>
      </c>
      <c r="G18" s="17"/>
      <c r="H18" s="18">
        <v>411</v>
      </c>
      <c r="I18" s="17">
        <v>2.26</v>
      </c>
    </row>
    <row r="19" spans="1:9" ht="11.25" customHeight="1">
      <c r="A19" s="11" t="s">
        <v>15</v>
      </c>
      <c r="B19" s="16">
        <v>69902</v>
      </c>
      <c r="C19" s="17">
        <v>3.73</v>
      </c>
      <c r="D19" s="17"/>
      <c r="E19" s="18">
        <v>452</v>
      </c>
      <c r="F19" s="17">
        <v>2.41</v>
      </c>
      <c r="G19" s="17"/>
      <c r="H19" s="18">
        <v>510</v>
      </c>
      <c r="I19" s="17">
        <v>2.72</v>
      </c>
    </row>
    <row r="20" spans="1:9" ht="11.25" customHeight="1">
      <c r="A20" s="11" t="s">
        <v>16</v>
      </c>
      <c r="B20" s="16">
        <v>72683</v>
      </c>
      <c r="C20" s="17">
        <v>3.77</v>
      </c>
      <c r="D20" s="17"/>
      <c r="E20" s="18">
        <v>429</v>
      </c>
      <c r="F20" s="17">
        <v>2.23</v>
      </c>
      <c r="G20" s="17"/>
      <c r="H20" s="18">
        <v>486</v>
      </c>
      <c r="I20" s="17">
        <v>2.52</v>
      </c>
    </row>
    <row r="21" spans="1:9" ht="11.25" customHeight="1">
      <c r="A21" s="11" t="s">
        <v>17</v>
      </c>
      <c r="B21" s="16">
        <v>61984</v>
      </c>
      <c r="C21" s="17">
        <v>3.13</v>
      </c>
      <c r="D21" s="17"/>
      <c r="E21" s="18">
        <v>413</v>
      </c>
      <c r="F21" s="17">
        <v>2.08</v>
      </c>
      <c r="G21" s="17"/>
      <c r="H21" s="18">
        <v>500</v>
      </c>
      <c r="I21" s="17">
        <v>2.52</v>
      </c>
    </row>
    <row r="22" spans="1:9" ht="11.25" customHeight="1">
      <c r="A22" s="11" t="s">
        <v>18</v>
      </c>
      <c r="B22" s="16">
        <v>64431</v>
      </c>
      <c r="C22" s="17">
        <v>3.13</v>
      </c>
      <c r="D22" s="17"/>
      <c r="E22" s="18">
        <v>415</v>
      </c>
      <c r="F22" s="17">
        <v>2.02</v>
      </c>
      <c r="G22" s="17"/>
      <c r="H22" s="18">
        <v>491</v>
      </c>
      <c r="I22" s="17">
        <v>2.39</v>
      </c>
    </row>
    <row r="23" spans="1:9" ht="11.25" customHeight="1">
      <c r="A23" s="11" t="s">
        <v>19</v>
      </c>
      <c r="B23" s="16">
        <v>63256</v>
      </c>
      <c r="C23" s="17">
        <v>2.99</v>
      </c>
      <c r="D23" s="17"/>
      <c r="E23" s="18">
        <v>406</v>
      </c>
      <c r="F23" s="17">
        <v>1.92</v>
      </c>
      <c r="G23" s="17"/>
      <c r="H23" s="18">
        <v>483</v>
      </c>
      <c r="I23" s="17">
        <v>2.28</v>
      </c>
    </row>
    <row r="24" spans="1:9" ht="11.25" customHeight="1">
      <c r="A24" s="11" t="s">
        <v>20</v>
      </c>
      <c r="B24" s="16">
        <v>63642</v>
      </c>
      <c r="C24" s="17">
        <v>2.9</v>
      </c>
      <c r="D24" s="17"/>
      <c r="E24" s="18">
        <v>371</v>
      </c>
      <c r="F24" s="17">
        <v>1.69</v>
      </c>
      <c r="G24" s="17"/>
      <c r="H24" s="18">
        <v>428</v>
      </c>
      <c r="I24" s="17">
        <v>1.95</v>
      </c>
    </row>
    <row r="25" spans="1:9" ht="11.25" customHeight="1">
      <c r="A25" s="11" t="s">
        <v>21</v>
      </c>
      <c r="B25" s="16">
        <v>62825</v>
      </c>
      <c r="C25" s="17">
        <v>2.75</v>
      </c>
      <c r="D25" s="17"/>
      <c r="E25" s="18">
        <v>391</v>
      </c>
      <c r="F25" s="17">
        <v>1.71</v>
      </c>
      <c r="G25" s="17"/>
      <c r="H25" s="18">
        <v>444</v>
      </c>
      <c r="I25" s="17">
        <v>1.94</v>
      </c>
    </row>
    <row r="26" spans="1:9" ht="11.25" customHeight="1">
      <c r="A26" s="11" t="s">
        <v>22</v>
      </c>
      <c r="B26" s="16">
        <v>61920</v>
      </c>
      <c r="C26" s="17">
        <v>2.67</v>
      </c>
      <c r="D26" s="17"/>
      <c r="E26" s="18">
        <v>350</v>
      </c>
      <c r="F26" s="17">
        <v>1.69</v>
      </c>
      <c r="G26" s="17"/>
      <c r="H26" s="18">
        <v>409</v>
      </c>
      <c r="I26" s="17">
        <v>1.76</v>
      </c>
    </row>
    <row r="27" spans="1:9" ht="11.25" customHeight="1">
      <c r="A27" s="11" t="s">
        <v>23</v>
      </c>
      <c r="B27" s="16">
        <v>63964</v>
      </c>
      <c r="C27" s="17">
        <v>2.65</v>
      </c>
      <c r="D27" s="17"/>
      <c r="E27" s="18">
        <v>337</v>
      </c>
      <c r="F27" s="17">
        <v>1.39</v>
      </c>
      <c r="G27" s="17"/>
      <c r="H27" s="18">
        <v>387</v>
      </c>
      <c r="I27" s="17">
        <v>1.6</v>
      </c>
    </row>
    <row r="28" spans="1:9" ht="11.25" customHeight="1">
      <c r="A28" s="11" t="s">
        <v>24</v>
      </c>
      <c r="B28" s="16">
        <v>69641</v>
      </c>
      <c r="C28" s="17">
        <v>2.89</v>
      </c>
      <c r="D28" s="17"/>
      <c r="E28" s="18">
        <v>375</v>
      </c>
      <c r="F28" s="17">
        <v>1.56</v>
      </c>
      <c r="G28" s="17"/>
      <c r="H28" s="18">
        <v>428</v>
      </c>
      <c r="I28" s="17">
        <v>1.77</v>
      </c>
    </row>
    <row r="29" spans="1:9" ht="11.25" customHeight="1">
      <c r="A29" s="12" t="s">
        <v>25</v>
      </c>
      <c r="B29" s="19">
        <v>66835</v>
      </c>
      <c r="C29" s="20">
        <v>2.77</v>
      </c>
      <c r="D29" s="20"/>
      <c r="E29" s="21">
        <v>381</v>
      </c>
      <c r="F29" s="20">
        <v>1.58</v>
      </c>
      <c r="G29" s="20"/>
      <c r="H29" s="21">
        <v>442</v>
      </c>
      <c r="I29" s="20">
        <v>1.83</v>
      </c>
    </row>
    <row r="30" spans="1:9" ht="11.25" customHeight="1">
      <c r="A30" s="12">
        <v>1995</v>
      </c>
      <c r="B30" s="19">
        <v>70263</v>
      </c>
      <c r="C30" s="20">
        <v>2.79</v>
      </c>
      <c r="D30" s="20"/>
      <c r="E30" s="21">
        <v>394</v>
      </c>
      <c r="F30" s="20">
        <v>1.57</v>
      </c>
      <c r="G30" s="20"/>
      <c r="H30" s="21">
        <v>442</v>
      </c>
      <c r="I30" s="20">
        <v>1.76</v>
      </c>
    </row>
    <row r="31" spans="1:9" ht="11.25" customHeight="1">
      <c r="A31" s="12">
        <v>1996</v>
      </c>
      <c r="B31" s="19">
        <v>73872</v>
      </c>
      <c r="C31" s="20">
        <v>2.88</v>
      </c>
      <c r="D31" s="20"/>
      <c r="E31" s="21">
        <v>442</v>
      </c>
      <c r="F31" s="20">
        <v>1.72</v>
      </c>
      <c r="G31" s="20"/>
      <c r="H31" s="21">
        <v>490</v>
      </c>
      <c r="I31" s="20">
        <v>1.91</v>
      </c>
    </row>
    <row r="32" spans="1:9" ht="11.25" customHeight="1">
      <c r="A32" s="12">
        <v>1997</v>
      </c>
      <c r="B32" s="19">
        <v>76641</v>
      </c>
      <c r="C32" s="20">
        <v>2.86</v>
      </c>
      <c r="D32" s="20"/>
      <c r="E32" s="21">
        <v>419</v>
      </c>
      <c r="F32" s="20">
        <v>1.56</v>
      </c>
      <c r="G32" s="20"/>
      <c r="H32" s="21">
        <v>481</v>
      </c>
      <c r="I32" s="20">
        <v>1.79</v>
      </c>
    </row>
    <row r="33" spans="1:9" ht="11.25" customHeight="1">
      <c r="A33" s="12">
        <v>1998</v>
      </c>
      <c r="B33" s="19">
        <v>79112</v>
      </c>
      <c r="C33" s="20">
        <v>2.85</v>
      </c>
      <c r="D33" s="20"/>
      <c r="E33" s="21">
        <v>441</v>
      </c>
      <c r="F33" s="20">
        <v>1.59</v>
      </c>
      <c r="G33" s="20"/>
      <c r="H33" s="21">
        <v>493</v>
      </c>
      <c r="I33" s="20">
        <v>1.77</v>
      </c>
    </row>
    <row r="34" spans="1:9" ht="11.25" customHeight="1">
      <c r="A34" s="12">
        <v>1999</v>
      </c>
      <c r="B34" s="19">
        <v>78694</v>
      </c>
      <c r="C34" s="20">
        <v>2.77</v>
      </c>
      <c r="D34" s="20"/>
      <c r="E34" s="21">
        <v>457</v>
      </c>
      <c r="F34" s="20">
        <v>1.61</v>
      </c>
      <c r="G34" s="20"/>
      <c r="H34" s="21">
        <v>540</v>
      </c>
      <c r="I34" s="20">
        <v>1.9</v>
      </c>
    </row>
    <row r="35" spans="1:9" ht="11.25" customHeight="1">
      <c r="A35" s="12">
        <v>2000</v>
      </c>
      <c r="B35" s="19">
        <v>78242</v>
      </c>
      <c r="C35" s="20">
        <v>2.71</v>
      </c>
      <c r="D35" s="20"/>
      <c r="E35" s="21">
        <v>405</v>
      </c>
      <c r="F35" s="20">
        <v>1.4</v>
      </c>
      <c r="G35" s="20"/>
      <c r="H35" s="21">
        <v>461</v>
      </c>
      <c r="I35" s="20">
        <v>1.6</v>
      </c>
    </row>
    <row r="36" spans="1:9" ht="11.25" customHeight="1">
      <c r="A36" s="12">
        <v>2001</v>
      </c>
      <c r="B36" s="19">
        <v>78856</v>
      </c>
      <c r="C36" s="20">
        <v>2.74</v>
      </c>
      <c r="D36" s="20"/>
      <c r="E36" s="21">
        <v>433</v>
      </c>
      <c r="F36" s="20">
        <v>1.51</v>
      </c>
      <c r="G36" s="20"/>
      <c r="H36" s="21">
        <v>494</v>
      </c>
      <c r="I36" s="20">
        <v>1.72</v>
      </c>
    </row>
    <row r="37" spans="1:9" ht="11.25" customHeight="1">
      <c r="A37" s="12">
        <v>2002</v>
      </c>
      <c r="B37" s="19">
        <v>78314</v>
      </c>
      <c r="C37" s="20">
        <v>2.72</v>
      </c>
      <c r="D37" s="20"/>
      <c r="E37" s="21">
        <v>445</v>
      </c>
      <c r="F37" s="20">
        <v>1.54</v>
      </c>
      <c r="G37" s="20"/>
      <c r="H37" s="21">
        <v>507</v>
      </c>
      <c r="I37" s="20">
        <v>1.76</v>
      </c>
    </row>
    <row r="38" spans="1:9" ht="11.25" customHeight="1">
      <c r="A38" s="12">
        <v>2003</v>
      </c>
      <c r="B38" s="19">
        <v>75014</v>
      </c>
      <c r="C38" s="20">
        <v>2.58</v>
      </c>
      <c r="D38" s="20"/>
      <c r="E38" s="21">
        <v>419</v>
      </c>
      <c r="F38" s="20">
        <v>1.44</v>
      </c>
      <c r="G38" s="20"/>
      <c r="H38" s="21">
        <v>469</v>
      </c>
      <c r="I38" s="20">
        <v>1.61</v>
      </c>
    </row>
    <row r="39" spans="1:9" ht="11.25" customHeight="1">
      <c r="A39" s="12">
        <v>2004</v>
      </c>
      <c r="B39" s="19">
        <v>74102</v>
      </c>
      <c r="C39" s="20">
        <v>2.51</v>
      </c>
      <c r="D39" s="20"/>
      <c r="E39" s="21">
        <v>390</v>
      </c>
      <c r="F39" s="20">
        <v>1.32</v>
      </c>
      <c r="G39" s="20"/>
      <c r="H39" s="21">
        <v>459</v>
      </c>
      <c r="I39" s="20">
        <v>1.55</v>
      </c>
    </row>
    <row r="40" spans="1:9" ht="11.25" customHeight="1">
      <c r="A40" s="12">
        <v>2005</v>
      </c>
      <c r="B40" s="19">
        <v>68675</v>
      </c>
      <c r="C40" s="20">
        <v>2.29</v>
      </c>
      <c r="D40" s="20"/>
      <c r="E40" s="21">
        <v>384</v>
      </c>
      <c r="F40" s="20">
        <v>1.28</v>
      </c>
      <c r="G40" s="20"/>
      <c r="H40" s="21">
        <v>428</v>
      </c>
      <c r="I40" s="20">
        <v>1.43</v>
      </c>
    </row>
    <row r="41" spans="1:9" ht="11.25" customHeight="1">
      <c r="A41" s="12">
        <v>2006</v>
      </c>
      <c r="B41" s="19">
        <v>65460</v>
      </c>
      <c r="C41" s="20">
        <v>2.16</v>
      </c>
      <c r="D41" s="20"/>
      <c r="E41" s="21">
        <v>427</v>
      </c>
      <c r="F41" s="20">
        <v>1.41</v>
      </c>
      <c r="G41" s="20"/>
      <c r="H41" s="21">
        <v>468</v>
      </c>
      <c r="I41" s="20">
        <v>1.54</v>
      </c>
    </row>
    <row r="42" spans="1:9" ht="11.25" customHeight="1">
      <c r="A42" s="12">
        <v>2007</v>
      </c>
      <c r="B42" s="19">
        <v>70589</v>
      </c>
      <c r="C42" s="20">
        <v>2.32</v>
      </c>
      <c r="D42" s="20"/>
      <c r="E42" s="21">
        <v>379</v>
      </c>
      <c r="F42" s="20">
        <v>1.25</v>
      </c>
      <c r="G42" s="20"/>
      <c r="H42" s="21">
        <v>416</v>
      </c>
      <c r="I42" s="20">
        <v>1.37</v>
      </c>
    </row>
    <row r="43" spans="1:9" ht="11.25" customHeight="1">
      <c r="A43" s="12">
        <v>2008</v>
      </c>
      <c r="B43" s="19">
        <v>65858</v>
      </c>
      <c r="C43" s="20">
        <v>2.21</v>
      </c>
      <c r="D43" s="20"/>
      <c r="E43" s="21">
        <v>348</v>
      </c>
      <c r="F43" s="20">
        <v>1.17</v>
      </c>
      <c r="G43" s="20"/>
      <c r="H43" s="21">
        <v>385</v>
      </c>
      <c r="I43" s="20">
        <v>1.29</v>
      </c>
    </row>
    <row r="44" spans="1:9" ht="11.25" customHeight="1">
      <c r="A44" s="12">
        <v>2009</v>
      </c>
      <c r="B44" s="19">
        <v>61164</v>
      </c>
      <c r="C44" s="20">
        <v>2.07</v>
      </c>
      <c r="D44" s="20"/>
      <c r="E44" s="21">
        <v>348</v>
      </c>
      <c r="F44" s="20">
        <v>1.18</v>
      </c>
      <c r="G44" s="20"/>
      <c r="H44" s="21">
        <v>386</v>
      </c>
      <c r="I44" s="20">
        <v>1.31</v>
      </c>
    </row>
    <row r="45" spans="1:9" ht="11.25" customHeight="1">
      <c r="A45" s="12">
        <v>2010</v>
      </c>
      <c r="B45" s="19">
        <v>60415</v>
      </c>
      <c r="C45" s="20">
        <v>2.02</v>
      </c>
      <c r="D45" s="20"/>
      <c r="E45" s="21">
        <v>376</v>
      </c>
      <c r="F45" s="20">
        <v>1.26</v>
      </c>
      <c r="G45" s="20"/>
      <c r="H45" s="21">
        <v>431</v>
      </c>
      <c r="I45" s="20">
        <v>1.44</v>
      </c>
    </row>
    <row r="46" spans="1:9" ht="11.25" customHeight="1">
      <c r="A46" s="12">
        <v>2011</v>
      </c>
      <c r="B46" s="19">
        <v>59899</v>
      </c>
      <c r="C46" s="20">
        <v>1.9952109800141273</v>
      </c>
      <c r="D46" s="20"/>
      <c r="E46" s="21">
        <v>350</v>
      </c>
      <c r="F46" s="20">
        <v>1.1658355615368279</v>
      </c>
      <c r="G46" s="20"/>
      <c r="H46" s="21">
        <v>386</v>
      </c>
      <c r="I46" s="20">
        <v>1.2857500764377587</v>
      </c>
    </row>
    <row r="47" spans="1:9" ht="11.25" customHeight="1">
      <c r="A47" s="12">
        <v>2012</v>
      </c>
      <c r="B47" s="19">
        <v>58213</v>
      </c>
      <c r="C47" s="20">
        <f>B47/30572.060923</f>
        <v>1.904124165741314</v>
      </c>
      <c r="D47" s="20"/>
      <c r="E47" s="21">
        <v>368</v>
      </c>
      <c r="F47" s="20">
        <f>E47/305.72060923</f>
        <v>1.2037134196705266</v>
      </c>
      <c r="G47" s="20"/>
      <c r="H47" s="21">
        <v>405</v>
      </c>
      <c r="I47" s="20">
        <f>H47/305.72060923</f>
        <v>1.324738953713487</v>
      </c>
    </row>
    <row r="48" spans="1:9" ht="11.25" customHeight="1">
      <c r="A48" s="12">
        <v>2013</v>
      </c>
      <c r="B48" s="19">
        <v>58472</v>
      </c>
      <c r="C48" s="20">
        <f>B48/(82760986*365/1000000)</f>
        <v>1.9356615721563852</v>
      </c>
      <c r="D48" s="20"/>
      <c r="E48" s="21">
        <v>327</v>
      </c>
      <c r="F48" s="20">
        <f>E48/(82760986*365/100000000)</f>
        <v>1.0825033077287214</v>
      </c>
      <c r="G48" s="20"/>
      <c r="H48" s="21">
        <v>350</v>
      </c>
      <c r="I48" s="20">
        <f>H48/(82760986*365/100000000)</f>
        <v>1.1586426841133104</v>
      </c>
    </row>
    <row r="49" spans="1:9" ht="11.25" customHeight="1">
      <c r="A49" s="24">
        <v>2014</v>
      </c>
      <c r="B49" s="25">
        <v>59533</v>
      </c>
      <c r="C49" s="20">
        <f>B49/(84135904*365/1000000)</f>
        <v>1.938579153901301</v>
      </c>
      <c r="E49" s="26">
        <v>341</v>
      </c>
      <c r="F49" s="20">
        <f>E49/(84135904*365/100000000)</f>
        <v>1.110401779652199</v>
      </c>
      <c r="H49" s="26">
        <v>385</v>
      </c>
      <c r="I49" s="20">
        <f>H49/(84135904*365/100000000)</f>
        <v>1.2536794286395796</v>
      </c>
    </row>
    <row r="50" spans="1:9" ht="11.25" customHeight="1">
      <c r="A50" s="24">
        <v>2015</v>
      </c>
      <c r="B50" s="25">
        <v>60473</v>
      </c>
      <c r="C50" s="20">
        <f>B50/(65171321*365/1000000)</f>
        <v>2.5422141137018617</v>
      </c>
      <c r="E50" s="26">
        <v>322</v>
      </c>
      <c r="F50" s="20">
        <f>E50/(65171321*365/100000000)</f>
        <v>1.353650297838704</v>
      </c>
      <c r="H50" s="26">
        <v>355</v>
      </c>
      <c r="I50" s="20">
        <f>H50/(65171321*365/100000000)</f>
        <v>1.4923784339526085</v>
      </c>
    </row>
    <row r="51" spans="1:9" ht="11.25" customHeight="1">
      <c r="A51" s="24">
        <v>2016</v>
      </c>
      <c r="B51" s="25">
        <v>61844</v>
      </c>
      <c r="C51" s="20">
        <f>B51/(87711855*365/1000000)</f>
        <v>1.9317299404778996</v>
      </c>
      <c r="E51" s="26">
        <v>381</v>
      </c>
      <c r="F51" s="20">
        <f>E51/(87711855*365/100000000)</f>
        <v>1.1900735840535537</v>
      </c>
      <c r="H51" s="26">
        <v>429</v>
      </c>
      <c r="I51" s="20">
        <f>H51/(87711855*365/100000000)</f>
        <v>1.3400041143280172</v>
      </c>
    </row>
    <row r="52" spans="1:9" ht="11.25" customHeight="1">
      <c r="A52" s="24">
        <v>2017</v>
      </c>
      <c r="B52" s="25">
        <v>58829</v>
      </c>
      <c r="C52" s="20">
        <f>B52/(88248910*365/1000000)</f>
        <v>1.8263720477199483</v>
      </c>
      <c r="E52" s="26">
        <v>407</v>
      </c>
      <c r="F52" s="20">
        <f>E52/(88248910*365/100000000)</f>
        <v>1.2635493097316273</v>
      </c>
      <c r="H52" s="26">
        <v>461</v>
      </c>
      <c r="I52" s="20">
        <f>H52/(88248910*365/100000000)</f>
        <v>1.431194672693563</v>
      </c>
    </row>
    <row r="53" spans="1:9" ht="11.25" customHeight="1">
      <c r="A53" s="24">
        <v>2018</v>
      </c>
      <c r="B53" s="25">
        <v>64935</v>
      </c>
      <c r="C53" s="20">
        <f>B53/(88192440*365/1000000)</f>
        <v>2.01722630181273</v>
      </c>
      <c r="E53" s="26">
        <v>365</v>
      </c>
      <c r="F53" s="20">
        <f>E53/(88192440*365/100000000)</f>
        <v>1.1338840381329738</v>
      </c>
      <c r="H53" s="26">
        <v>403</v>
      </c>
      <c r="I53" s="20">
        <f>H53/(88192440*365/100000000)</f>
        <v>1.251932239363256</v>
      </c>
    </row>
    <row r="54" spans="1:9" ht="11.25" customHeight="1">
      <c r="A54" s="24">
        <v>2019</v>
      </c>
      <c r="B54" s="25">
        <v>64935</v>
      </c>
      <c r="C54" s="20">
        <f>B54/(87261356*365/1000000)</f>
        <v>2.0387502297012334</v>
      </c>
      <c r="E54" s="26">
        <v>361</v>
      </c>
      <c r="F54" s="20">
        <f>E54/(87261356*365/100000000)</f>
        <v>1.1334239361240397</v>
      </c>
      <c r="H54" s="26">
        <v>410</v>
      </c>
      <c r="I54" s="20">
        <f>H54/(87261356*365/100000000)</f>
        <v>1.287268182301541</v>
      </c>
    </row>
    <row r="55" spans="1:9" ht="11.25" customHeight="1">
      <c r="A55" s="24">
        <v>2020</v>
      </c>
      <c r="B55" s="25">
        <v>52496</v>
      </c>
      <c r="C55" s="20">
        <f>B55/(76103042*365/1000000)</f>
        <v>1.8898673923474252</v>
      </c>
      <c r="E55" s="26">
        <v>382</v>
      </c>
      <c r="F55" s="20">
        <f>E55/(76103042*365/100000000)</f>
        <v>1.3752082899205966</v>
      </c>
      <c r="H55" s="26">
        <v>426</v>
      </c>
      <c r="I55" s="20">
        <f>H55/(76103042*365/100000000)</f>
        <v>1.5336092447805607</v>
      </c>
    </row>
    <row r="56" spans="1:9" ht="11.25" customHeight="1">
      <c r="A56" s="24">
        <v>2021</v>
      </c>
      <c r="B56" s="25">
        <v>57598</v>
      </c>
      <c r="C56" s="20">
        <f>B56/(86899765*365/1000000)</f>
        <v>1.8159167602585278</v>
      </c>
      <c r="E56" s="26">
        <v>381</v>
      </c>
      <c r="F56" s="20">
        <f>E56/(86899765*365/100000000)</f>
        <v>1.2011949818717649</v>
      </c>
      <c r="H56" s="26">
        <v>424</v>
      </c>
      <c r="I56" s="20">
        <f>H56/(86899765*365/100000000)</f>
        <v>1.336762919458342</v>
      </c>
    </row>
    <row r="57" spans="1:9" ht="3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s="23" customFormat="1" ht="10.5" customHeight="1">
      <c r="A58" s="32" t="s">
        <v>32</v>
      </c>
      <c r="B58" s="32"/>
      <c r="C58" s="32"/>
      <c r="D58" s="32"/>
      <c r="E58" s="32"/>
      <c r="F58" s="32"/>
      <c r="G58" s="32"/>
      <c r="H58" s="32"/>
      <c r="I58" s="32"/>
    </row>
    <row r="60" spans="1:9" ht="12" customHeight="1">
      <c r="A60" s="31"/>
      <c r="B60" s="31"/>
      <c r="C60" s="31"/>
      <c r="D60" s="31"/>
      <c r="E60" s="31"/>
      <c r="F60" s="31"/>
      <c r="G60" s="31"/>
      <c r="H60" s="31"/>
      <c r="I60" s="31"/>
    </row>
    <row r="61" spans="1:9" ht="4.5" customHeight="1">
      <c r="A61" s="8"/>
      <c r="B61" s="8"/>
      <c r="C61" s="8"/>
      <c r="D61" s="8"/>
      <c r="E61" s="8"/>
      <c r="F61" s="8"/>
      <c r="G61" s="8"/>
      <c r="H61" s="8"/>
      <c r="I61" s="8"/>
    </row>
    <row r="62" spans="3:9" ht="10.5" customHeight="1">
      <c r="C62" s="9"/>
      <c r="D62" s="9"/>
      <c r="E62" s="5"/>
      <c r="F62" s="5"/>
      <c r="G62" s="5"/>
      <c r="H62" s="1"/>
      <c r="I62" s="2"/>
    </row>
    <row r="63" spans="3:9" ht="4.5" customHeight="1">
      <c r="C63" s="4"/>
      <c r="D63" s="4"/>
      <c r="E63" s="6"/>
      <c r="F63" s="6"/>
      <c r="G63" s="6"/>
      <c r="H63" s="1"/>
      <c r="I63" s="2"/>
    </row>
    <row r="64" spans="3:9" ht="10.5" customHeight="1">
      <c r="C64" s="9"/>
      <c r="D64" s="9"/>
      <c r="E64" s="5"/>
      <c r="F64" s="5"/>
      <c r="G64" s="5"/>
      <c r="H64" s="1"/>
      <c r="I64" s="2"/>
    </row>
    <row r="65" spans="3:9" ht="10.5" customHeight="1">
      <c r="C65" s="5"/>
      <c r="D65" s="5"/>
      <c r="E65" s="7"/>
      <c r="F65" s="7"/>
      <c r="G65" s="7"/>
      <c r="H65" s="1"/>
      <c r="I65" s="1"/>
    </row>
    <row r="66" spans="3:9" ht="10.5" customHeight="1">
      <c r="C66" s="10"/>
      <c r="D66" s="10"/>
      <c r="E66" s="7"/>
      <c r="F66" s="7"/>
      <c r="G66" s="7"/>
      <c r="H66" s="1"/>
      <c r="I66" s="1"/>
    </row>
    <row r="67" spans="3:9" ht="10.5" customHeight="1">
      <c r="C67" s="10"/>
      <c r="D67" s="10"/>
      <c r="E67" s="7"/>
      <c r="F67" s="7"/>
      <c r="G67" s="7"/>
      <c r="H67" s="1"/>
      <c r="I67" s="1"/>
    </row>
    <row r="68" spans="3:9" ht="10.5" customHeight="1">
      <c r="C68" s="10"/>
      <c r="D68" s="10"/>
      <c r="E68" s="7"/>
      <c r="F68" s="7"/>
      <c r="G68" s="7"/>
      <c r="H68" s="1"/>
      <c r="I68" s="1"/>
    </row>
    <row r="69" spans="3:9" ht="10.5" customHeight="1">
      <c r="C69" s="10"/>
      <c r="D69" s="10"/>
      <c r="E69" s="7"/>
      <c r="F69" s="7"/>
      <c r="G69" s="7"/>
      <c r="H69" s="1"/>
      <c r="I69" s="1"/>
    </row>
    <row r="70" spans="3:9" ht="10.5" customHeight="1">
      <c r="C70" s="10"/>
      <c r="D70" s="10"/>
      <c r="E70" s="7"/>
      <c r="F70" s="7"/>
      <c r="G70" s="7"/>
      <c r="H70" s="1"/>
      <c r="I70" s="1"/>
    </row>
    <row r="71" spans="3:9" ht="10.5" customHeight="1">
      <c r="C71" s="10"/>
      <c r="D71" s="10"/>
      <c r="E71" s="7"/>
      <c r="F71" s="7"/>
      <c r="G71" s="7"/>
      <c r="H71" s="1"/>
      <c r="I71" s="1"/>
    </row>
    <row r="72" spans="3:9" ht="10.5" customHeight="1">
      <c r="C72" s="10"/>
      <c r="D72" s="10"/>
      <c r="E72" s="7"/>
      <c r="F72" s="7"/>
      <c r="G72" s="7"/>
      <c r="H72" s="1"/>
      <c r="I72" s="1"/>
    </row>
    <row r="73" spans="3:9" ht="10.5" customHeight="1">
      <c r="C73" s="10"/>
      <c r="D73" s="10"/>
      <c r="E73" s="7"/>
      <c r="F73" s="7"/>
      <c r="G73" s="7"/>
      <c r="H73" s="1"/>
      <c r="I73" s="1"/>
    </row>
    <row r="74" spans="3:9" ht="10.5" customHeight="1">
      <c r="C74" s="10"/>
      <c r="D74" s="10"/>
      <c r="E74" s="7"/>
      <c r="F74" s="7"/>
      <c r="G74" s="7"/>
      <c r="H74" s="1"/>
      <c r="I74" s="1"/>
    </row>
    <row r="75" spans="3:9" ht="10.5" customHeight="1">
      <c r="C75" s="10"/>
      <c r="D75" s="10"/>
      <c r="E75" s="7"/>
      <c r="F75" s="7"/>
      <c r="G75" s="7"/>
      <c r="H75" s="1"/>
      <c r="I75" s="1"/>
    </row>
    <row r="76" spans="3:9" ht="10.5" customHeight="1">
      <c r="C76" s="10"/>
      <c r="D76" s="10"/>
      <c r="E76" s="7"/>
      <c r="F76" s="7"/>
      <c r="G76" s="7"/>
      <c r="H76" s="1"/>
      <c r="I76" s="1"/>
    </row>
    <row r="77" spans="3:9" ht="10.5" customHeight="1">
      <c r="C77" s="10"/>
      <c r="D77" s="10"/>
      <c r="E77" s="7"/>
      <c r="F77" s="7"/>
      <c r="G77" s="7"/>
      <c r="H77" s="1"/>
      <c r="I77" s="1"/>
    </row>
    <row r="78" spans="3:9" ht="10.5" customHeight="1">
      <c r="C78" s="10"/>
      <c r="D78" s="10"/>
      <c r="E78" s="7"/>
      <c r="F78" s="7"/>
      <c r="G78" s="7"/>
      <c r="H78" s="1"/>
      <c r="I78" s="1"/>
    </row>
    <row r="79" spans="3:9" ht="10.5" customHeight="1">
      <c r="C79" s="10"/>
      <c r="D79" s="10"/>
      <c r="E79" s="7"/>
      <c r="F79" s="7"/>
      <c r="G79" s="7"/>
      <c r="H79" s="1"/>
      <c r="I79" s="1"/>
    </row>
    <row r="80" spans="1:9" ht="4.5" customHeight="1">
      <c r="A80" s="4"/>
      <c r="B80" s="2"/>
      <c r="C80" s="2"/>
      <c r="D80" s="2"/>
      <c r="E80" s="2"/>
      <c r="F80" s="2"/>
      <c r="G80" s="2"/>
      <c r="H80" s="1"/>
      <c r="I80" s="1"/>
    </row>
    <row r="81" spans="1:9" ht="11.25" customHeight="1">
      <c r="A81" s="27"/>
      <c r="B81" s="27"/>
      <c r="C81" s="27"/>
      <c r="D81" s="27"/>
      <c r="E81" s="27"/>
      <c r="F81" s="27"/>
      <c r="G81" s="27"/>
      <c r="H81" s="27"/>
      <c r="I81" s="27"/>
    </row>
    <row r="82" spans="1:9" ht="10.5" customHeight="1">
      <c r="A82" s="27"/>
      <c r="B82" s="28"/>
      <c r="C82" s="28"/>
      <c r="D82" s="28"/>
      <c r="E82" s="28"/>
      <c r="F82" s="28"/>
      <c r="G82" s="28"/>
      <c r="H82" s="28"/>
      <c r="I82" s="28"/>
    </row>
    <row r="83" spans="1:9" ht="9.75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9.7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9.7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9.7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9.7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9.7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9.7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9.7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9.7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9.7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9.7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9.7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9.7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9.7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9.7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9.7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9.7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9.75" customHeigh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9.75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9.75" customHeigh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9.75" customHeight="1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9.75" customHeight="1">
      <c r="A104" s="1"/>
      <c r="H104" s="1"/>
      <c r="I104" s="1"/>
    </row>
    <row r="105" spans="1:9" ht="9.75" customHeight="1">
      <c r="A105" s="1"/>
      <c r="I105" s="1"/>
    </row>
    <row r="106" spans="1:9" ht="9.75" customHeight="1">
      <c r="A106" s="1"/>
      <c r="I106" s="1"/>
    </row>
    <row r="107" ht="9.75" customHeight="1"/>
  </sheetData>
  <sheetProtection/>
  <mergeCells count="8">
    <mergeCell ref="A81:I81"/>
    <mergeCell ref="A82:I82"/>
    <mergeCell ref="A1:I1"/>
    <mergeCell ref="A60:I60"/>
    <mergeCell ref="A58:I58"/>
    <mergeCell ref="F3:G3"/>
    <mergeCell ref="I3:J3"/>
    <mergeCell ref="C3:D3"/>
  </mergeCells>
  <printOptions horizontalCentered="1"/>
  <pageMargins left="1" right="1" top="0.9" bottom="0.9" header="0.5" footer="0.5"/>
  <pageSetup horizontalDpi="600" verticalDpi="600" orientation="portrait" r:id="rId2"/>
  <ignoredErrors>
    <ignoredError sqref="A5:A2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Kansas</dc:creator>
  <cp:keywords/>
  <dc:description/>
  <cp:lastModifiedBy>KU User</cp:lastModifiedBy>
  <cp:lastPrinted>2023-07-11T19:35:40Z</cp:lastPrinted>
  <dcterms:created xsi:type="dcterms:W3CDTF">1998-02-18T20:55:14Z</dcterms:created>
  <dcterms:modified xsi:type="dcterms:W3CDTF">2023-07-12T14:20:44Z</dcterms:modified>
  <cp:category/>
  <cp:version/>
  <cp:contentType/>
  <cp:contentStatus/>
</cp:coreProperties>
</file>